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M:\Health\CDS_[ClO2]\_CDS_My CDS Factory\"/>
    </mc:Choice>
  </mc:AlternateContent>
  <xr:revisionPtr revIDLastSave="0" documentId="13_ncr:1_{A88A34E5-4550-41E5-A64D-EBA6C4B15AE3}" xr6:coauthVersionLast="47" xr6:coauthVersionMax="47" xr10:uidLastSave="{00000000-0000-0000-0000-000000000000}"/>
  <bookViews>
    <workbookView xWindow="15690" yWindow="1125" windowWidth="19200" windowHeight="14400" activeTab="2" xr2:uid="{00000000-000D-0000-FFFF-FFFF00000000}"/>
  </bookViews>
  <sheets>
    <sheet name="Calculateur de Dilution" sheetId="1" r:id="rId1"/>
    <sheet name="MMS" sheetId="2" r:id="rId2"/>
    <sheet name="HCl" sheetId="3" r:id="rId3"/>
    <sheet name="CDS" sheetId="4" r:id="rId4"/>
    <sheet name="DMSO"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3" l="1"/>
  <c r="D5" i="3"/>
  <c r="D3" i="2"/>
  <c r="D5" i="2"/>
  <c r="B6" i="4"/>
  <c r="B7" i="4" s="1"/>
  <c r="B6" i="5"/>
  <c r="B7" i="5" s="1"/>
  <c r="D5" i="5"/>
  <c r="D5" i="4"/>
  <c r="B6" i="3"/>
  <c r="B7" i="3" s="1"/>
  <c r="D7" i="3" s="1"/>
  <c r="B6" i="2"/>
  <c r="B7" i="2" s="1"/>
  <c r="D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Phil</author>
  </authors>
  <commentList>
    <comment ref="A3" authorId="0" shapeId="0" xr:uid="{00000000-0006-0000-0100-000001000000}">
      <text>
        <r>
          <rPr>
            <sz val="11"/>
            <color theme="1"/>
            <rFont val="Arial"/>
          </rPr>
          <t>Selectez la concentration souhaitée dans le menu déroulant.</t>
        </r>
      </text>
    </comment>
    <comment ref="A4" authorId="0" shapeId="0" xr:uid="{00000000-0006-0000-0100-000002000000}">
      <text>
        <r>
          <rPr>
            <sz val="11"/>
            <color theme="1"/>
            <rFont val="Arial"/>
          </rPr>
          <t>Indiquez la concentration du Chlorite de Sodium (NaClO2) en %.</t>
        </r>
      </text>
    </comment>
    <comment ref="A5" authorId="1" shapeId="0" xr:uid="{1EAC1E53-C559-4649-B002-2BBB72AE0238}">
      <text>
        <r>
          <rPr>
            <sz val="9"/>
            <color indexed="81"/>
            <rFont val="Tahoma"/>
            <family val="2"/>
          </rPr>
          <t>Indiquez la quantité de Chlorite de Sodium (NaClO2) que vous comptez utiliser.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Phil</author>
  </authors>
  <commentList>
    <comment ref="A3" authorId="0" shapeId="0" xr:uid="{00000000-0006-0000-0200-000001000000}">
      <text>
        <r>
          <rPr>
            <sz val="11"/>
            <color theme="1"/>
            <rFont val="Arial"/>
          </rPr>
          <t>Selectez la concentration souhaitée d'acide chloridrique dans le menu déroulant.</t>
        </r>
      </text>
    </comment>
    <comment ref="A4" authorId="0" shapeId="0" xr:uid="{00000000-0006-0000-0200-000002000000}">
      <text>
        <r>
          <rPr>
            <sz val="11"/>
            <color theme="1"/>
            <rFont val="Arial"/>
          </rPr>
          <t>Indiquez la concentration initiale de l'acide chlorhydrique (HCl) en %.</t>
        </r>
      </text>
    </comment>
    <comment ref="A5" authorId="1" shapeId="0" xr:uid="{70065B25-4B9E-4B35-937C-B45D857ECB88}">
      <text>
        <r>
          <rPr>
            <sz val="9"/>
            <color indexed="81"/>
            <rFont val="Tahoma"/>
            <family val="2"/>
          </rPr>
          <t>Indiquez la quantité d'acide chlorhydrique (HCl) que vous comptez utiliser.</t>
        </r>
      </text>
    </comment>
    <comment ref="D5" authorId="0" shapeId="0" xr:uid="{00000000-0006-0000-0200-000003000000}">
      <text>
        <r>
          <rPr>
            <sz val="11"/>
            <color theme="1"/>
            <rFont val="Arial"/>
          </rPr>
          <t>Cette donnée est purement théorique vu que le HCl est un gaz et ne peut donc être mesuré ou pesé facilement.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Phil</author>
  </authors>
  <commentList>
    <comment ref="A3" authorId="0" shapeId="0" xr:uid="{00000000-0006-0000-0300-000001000000}">
      <text>
        <r>
          <rPr>
            <sz val="11"/>
            <color theme="1"/>
            <rFont val="Arial"/>
          </rPr>
          <t>Selectez la concentration souhaitée de CDS en ppm dans le menu déroulant.</t>
        </r>
      </text>
    </comment>
    <comment ref="A4" authorId="0" shapeId="0" xr:uid="{00000000-0006-0000-0300-000002000000}">
      <text>
        <r>
          <rPr>
            <sz val="11"/>
            <color theme="1"/>
            <rFont val="Arial"/>
          </rPr>
          <t>Indiquer la concentration initiale de votre CDS en ppm.</t>
        </r>
      </text>
    </comment>
    <comment ref="A5" authorId="1" shapeId="0" xr:uid="{B759798E-E5B4-478F-B18E-AE167AB729AE}">
      <text>
        <r>
          <rPr>
            <sz val="9"/>
            <color indexed="81"/>
            <rFont val="Tahoma"/>
            <family val="2"/>
          </rPr>
          <t>Indiquer la quantité de CDS que vous comptez utiliser.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Phil</author>
  </authors>
  <commentList>
    <comment ref="A3" authorId="0" shapeId="0" xr:uid="{00000000-0006-0000-0400-000001000000}">
      <text>
        <r>
          <rPr>
            <sz val="11"/>
            <color theme="1"/>
            <rFont val="Arial"/>
          </rPr>
          <t>Selectez la concentration souhaitée dans le menu déroulant.</t>
        </r>
      </text>
    </comment>
    <comment ref="A4" authorId="0" shapeId="0" xr:uid="{00000000-0006-0000-0400-000002000000}">
      <text>
        <r>
          <rPr>
            <sz val="11"/>
            <color theme="1"/>
            <rFont val="Arial"/>
          </rPr>
          <t>Indiquez la concentration initiale de votre DMSO en %.</t>
        </r>
      </text>
    </comment>
    <comment ref="A5" authorId="1" shapeId="0" xr:uid="{FDBE68FF-59AF-45B6-A4C8-18CB1767794D}">
      <text>
        <r>
          <rPr>
            <sz val="9"/>
            <color indexed="81"/>
            <rFont val="Tahoma"/>
            <family val="2"/>
          </rPr>
          <t>Indiquez la quantité de DMSO que vous compter utiliser.</t>
        </r>
      </text>
    </comment>
    <comment ref="D5" authorId="0" shapeId="0" xr:uid="{00000000-0006-0000-0400-000003000000}">
      <text>
        <r>
          <rPr>
            <sz val="11"/>
            <color theme="1"/>
            <rFont val="Arial"/>
          </rPr>
          <t>Cette donnée est purement théorique vu que le DMSO pur est pratiquement impossible à fabriquer, et donc à trouver.</t>
        </r>
      </text>
    </comment>
  </commentList>
</comments>
</file>

<file path=xl/sharedStrings.xml><?xml version="1.0" encoding="utf-8"?>
<sst xmlns="http://schemas.openxmlformats.org/spreadsheetml/2006/main" count="73" uniqueCount="48">
  <si>
    <t>Calculateur de dilution</t>
  </si>
  <si>
    <r>
      <rPr>
        <b/>
        <sz val="18"/>
        <color theme="1"/>
        <rFont val="Calibri"/>
      </rPr>
      <t xml:space="preserve">Pour le Chlorite de Sodium [ </t>
    </r>
    <r>
      <rPr>
        <b/>
        <sz val="18"/>
        <color rgb="FF00B0F0"/>
        <rFont val="Calibri"/>
      </rPr>
      <t>NaClO</t>
    </r>
    <r>
      <rPr>
        <b/>
        <sz val="12"/>
        <color rgb="FF00B0F0"/>
        <rFont val="Calibri"/>
      </rPr>
      <t>2</t>
    </r>
    <r>
      <rPr>
        <b/>
        <sz val="18"/>
        <color theme="1"/>
        <rFont val="Calibri"/>
      </rPr>
      <t xml:space="preserve"> ]</t>
    </r>
  </si>
  <si>
    <t>Concentration souhaitée (en %):</t>
  </si>
  <si>
    <t>Concentration du Chlorite de Sodium (en %):</t>
  </si>
  <si>
    <t>(50 à 100%)</t>
  </si>
  <si>
    <t>Quantité de Chlorite de Sodium utilisé:</t>
  </si>
  <si>
    <t>Résultat = Quantité d'eau distillé à utiliser:</t>
  </si>
  <si>
    <t>ml</t>
  </si>
  <si>
    <t>= B5 * B4 / B3 - B5</t>
  </si>
  <si>
    <t>Quantité de solution obtenue:</t>
  </si>
  <si>
    <r>
      <rPr>
        <b/>
        <sz val="18"/>
        <color theme="1"/>
        <rFont val="Calibri"/>
      </rPr>
      <t xml:space="preserve">Pour l'Acide Chlorhydrique [ </t>
    </r>
    <r>
      <rPr>
        <b/>
        <sz val="18"/>
        <color rgb="FF00B0F0"/>
        <rFont val="Calibri"/>
      </rPr>
      <t>HCl</t>
    </r>
    <r>
      <rPr>
        <b/>
        <sz val="18"/>
        <color theme="1"/>
        <rFont val="Calibri"/>
      </rPr>
      <t xml:space="preserve"> ]</t>
    </r>
  </si>
  <si>
    <t>Concentration souhaitée:</t>
  </si>
  <si>
    <t>Concentration initiale (en %):</t>
  </si>
  <si>
    <t>(10 à 37%)</t>
  </si>
  <si>
    <t>Quantité d'acide chlorhydrique utilisé:</t>
  </si>
  <si>
    <t>Concentration souhaitée (en ppm):</t>
  </si>
  <si>
    <t>Concentration initiale du CDS (en ppm):</t>
  </si>
  <si>
    <t>(500 à 3000)</t>
  </si>
  <si>
    <t>Quantité de CDS utilisé:</t>
  </si>
  <si>
    <t>Concentration initiale du DMSO:</t>
  </si>
  <si>
    <t>(70 à 99.9%)</t>
  </si>
  <si>
    <t>Quantité de DMSO utilisé:</t>
  </si>
  <si>
    <t>= B22 * B21 / B20 - B22</t>
  </si>
  <si>
    <t>https://t.me/snoopax</t>
  </si>
  <si>
    <r>
      <t xml:space="preserve">Pour la Solution de Dioxyde de Chlore (CDS) [ </t>
    </r>
    <r>
      <rPr>
        <b/>
        <sz val="18"/>
        <color rgb="FF00B0F0"/>
        <rFont val="Calibri"/>
      </rPr>
      <t>ClO</t>
    </r>
    <r>
      <rPr>
        <b/>
        <sz val="12"/>
        <color rgb="FF00B0F0"/>
        <rFont val="Calibri"/>
      </rPr>
      <t>2</t>
    </r>
    <r>
      <rPr>
        <b/>
        <sz val="18"/>
        <color theme="1"/>
        <rFont val="Calibri"/>
      </rPr>
      <t xml:space="preserve"> ]</t>
    </r>
  </si>
  <si>
    <t>Le présent outil a été créé pour vous aider dans vos calculs pour la fabrication du CDS et la préparation des éléments servant à le constituer.</t>
  </si>
  <si>
    <r>
      <t xml:space="preserve">Vous trouverez ces calculateurs dans les onglets correspondants de ce sheet:
- </t>
    </r>
    <r>
      <rPr>
        <b/>
        <sz val="14"/>
        <color theme="1"/>
        <rFont val="Calibri"/>
      </rPr>
      <t>MMS</t>
    </r>
    <r>
      <rPr>
        <sz val="14"/>
        <color theme="1"/>
        <rFont val="Calibri"/>
      </rPr>
      <t>, pour la dilution du Chlorite de Soude (NaClO</t>
    </r>
    <r>
      <rPr>
        <sz val="10"/>
        <color theme="1"/>
        <rFont val="Calibri"/>
      </rPr>
      <t>2</t>
    </r>
    <r>
      <rPr>
        <sz val="14"/>
        <color theme="1"/>
        <rFont val="Calibri"/>
      </rPr>
      <t xml:space="preserve">) en MMS.
- </t>
    </r>
    <r>
      <rPr>
        <b/>
        <sz val="14"/>
        <color theme="1"/>
        <rFont val="Calibri"/>
      </rPr>
      <t>HCl</t>
    </r>
    <r>
      <rPr>
        <sz val="14"/>
        <color theme="1"/>
        <rFont val="Calibri"/>
      </rPr>
      <t xml:space="preserve">, pour la dilution de l'Acide Chloridrique (HCl).
- </t>
    </r>
    <r>
      <rPr>
        <b/>
        <sz val="14"/>
        <color theme="1"/>
        <rFont val="Calibri"/>
      </rPr>
      <t>CDS</t>
    </r>
    <r>
      <rPr>
        <sz val="14"/>
        <color theme="1"/>
        <rFont val="Calibri"/>
      </rPr>
      <t xml:space="preserve">, pour la dilution du CDS afin de réduire le nombre de ppm.
- </t>
    </r>
    <r>
      <rPr>
        <b/>
        <sz val="14"/>
        <color theme="1"/>
        <rFont val="Calibri"/>
      </rPr>
      <t>DMSO</t>
    </r>
    <r>
      <rPr>
        <sz val="14"/>
        <color theme="1"/>
        <rFont val="Calibri"/>
      </rPr>
      <t>,  pour la dilution du Diméthylsulfoxyde (C</t>
    </r>
    <r>
      <rPr>
        <sz val="10"/>
        <color theme="1"/>
        <rFont val="Calibri"/>
      </rPr>
      <t>2</t>
    </r>
    <r>
      <rPr>
        <sz val="14"/>
        <color theme="1"/>
        <rFont val="Calibri"/>
      </rPr>
      <t>H</t>
    </r>
    <r>
      <rPr>
        <sz val="10"/>
        <color theme="1"/>
        <rFont val="Calibri"/>
      </rPr>
      <t>6</t>
    </r>
    <r>
      <rPr>
        <sz val="14"/>
        <color theme="1"/>
        <rFont val="Calibri"/>
      </rPr>
      <t>OS).</t>
    </r>
  </si>
  <si>
    <t>J'espère que ce document vous aidera dans vos calcul.
N'hésitez pas à me contacter si vous avez besoin de plus d'explication ou si vous avez d'autres questions à ce subjet.
Je vous serais aussi reconnaissant de me signaler les éventuelles erreurs ou problêmes, et biensur vos remarques et recommandations seront les bienvenues.</t>
  </si>
  <si>
    <r>
      <rPr>
        <b/>
        <sz val="11"/>
        <color theme="1"/>
        <rFont val="Calibri"/>
      </rPr>
      <t xml:space="preserve">À Noter:
</t>
    </r>
    <r>
      <rPr>
        <sz val="11"/>
        <color theme="1"/>
        <rFont val="Calibri"/>
      </rPr>
      <t xml:space="preserve">▪ Les concentrations souhaitées sont celles les plus généralement utilisées dans les calculs.
▪ L'eau distillée, bien que préférable, peut être remplacée par de l'eau déminéralisée (aussi appelée déionisée) ou, à défaut, très peu minéralisée. En dernier recours, vous pouvez utiliser de l'eau de pluie filtrée (selon la pollution de votre région).
▪ Les zones </t>
    </r>
    <r>
      <rPr>
        <b/>
        <sz val="11"/>
        <color rgb="FFED7D31"/>
        <rFont val="Calibri"/>
      </rPr>
      <t>"Orange"</t>
    </r>
    <r>
      <rPr>
        <sz val="11"/>
        <color theme="1"/>
        <rFont val="Calibri"/>
      </rPr>
      <t xml:space="preserve"> sont des zones de saisie des données.</t>
    </r>
  </si>
  <si>
    <r>
      <t xml:space="preserve">Remarque:
</t>
    </r>
    <r>
      <rPr>
        <sz val="12"/>
        <color rgb="FF0000FF"/>
        <rFont val="Calibri"/>
      </rPr>
      <t>La dilution du Chlorite de Sodium sera facilitée dans de l'eau entre 37 et 48°C. Ne pas dépasser 50°C sinon le Chlorite de Sodium commence à se décomposer.
Si vous pouvez y mettre le doigt, ça devrait être bon.</t>
    </r>
  </si>
  <si>
    <t>Vous y trouverez des formules de calcul pour la dilution du Chlorite de Sodium, de l'Acide Chlorhydrique ainsi que du CDS afin d'obtenir la concentration souhaitée (en ppm), et enfin, la dilution du DMSO, pour ceux qui l'utilisent.</t>
  </si>
  <si>
    <t>Finalement vous y trouverez aussi des avertissements, des recommandations, des remarques et des conseils concernent la manipulation de ces produits.</t>
  </si>
  <si>
    <r>
      <t xml:space="preserve">Formule de calcul pour la quantité d'eau à utiliser:
        </t>
    </r>
    <r>
      <rPr>
        <b/>
        <sz val="11"/>
        <color theme="1"/>
        <rFont val="Calibri"/>
      </rPr>
      <t xml:space="preserve"> </t>
    </r>
    <r>
      <rPr>
        <b/>
        <sz val="11"/>
        <color rgb="FFED7D31"/>
        <rFont val="Calibri"/>
      </rPr>
      <t>B6 = B5 × B4 ÷ B3 - B5</t>
    </r>
    <r>
      <rPr>
        <sz val="11"/>
        <color theme="1"/>
        <rFont val="Calibri"/>
      </rPr>
      <t xml:space="preserve"> 
e.g.: NaClO</t>
    </r>
    <r>
      <rPr>
        <sz val="8"/>
        <color theme="1"/>
        <rFont val="Calibri"/>
      </rPr>
      <t>2</t>
    </r>
    <r>
      <rPr>
        <sz val="11"/>
        <color theme="1"/>
        <rFont val="Calibri"/>
      </rPr>
      <t xml:space="preserve">: 31.3g × 80% = 25.0g à 100%
         25.0g ÷ 25% = 100.0g de MMS
         100.0g - 31.3.0g = </t>
    </r>
    <r>
      <rPr>
        <b/>
        <sz val="11"/>
        <color theme="1"/>
        <rFont val="Calibri"/>
      </rPr>
      <t>68.8g</t>
    </r>
    <r>
      <rPr>
        <sz val="11"/>
        <color theme="1"/>
        <rFont val="Calibri"/>
      </rPr>
      <t xml:space="preserve"> d'eau à ajouter (soit </t>
    </r>
    <r>
      <rPr>
        <b/>
        <sz val="11"/>
        <color theme="1"/>
        <rFont val="Calibri"/>
      </rPr>
      <t>68.8ml</t>
    </r>
    <r>
      <rPr>
        <sz val="11"/>
        <color theme="1"/>
        <rFont val="Calibri"/>
      </rPr>
      <t xml:space="preserve"> vu que la densité de l'eau est de 1).</t>
    </r>
  </si>
  <si>
    <r>
      <rPr>
        <b/>
        <sz val="11"/>
        <color rgb="FFED7D31"/>
        <rFont val="Calibri"/>
      </rPr>
      <t>Recommandation:</t>
    </r>
    <r>
      <rPr>
        <sz val="11"/>
        <color rgb="FFED7D31"/>
        <rFont val="Calibri"/>
      </rPr>
      <t xml:space="preserve">
Le Chlorite de Soude (NaClO</t>
    </r>
    <r>
      <rPr>
        <sz val="8"/>
        <color rgb="FFED7D31"/>
        <rFont val="Calibri"/>
      </rPr>
      <t>2</t>
    </r>
    <r>
      <rPr>
        <sz val="11"/>
        <color rgb="FFED7D31"/>
        <rFont val="Calibri"/>
      </rPr>
      <t>) est un oxydant puissant, il faut donc éviter donc tout contact avec un produit inflammable. On prendra également des précautions pour ne pas en inhaler la poussière, car cela pourrait irriter les poumons.
Je vous recommande donc d'utiliser des gands jetables et un masque anti-poussière lors de la manipulation.</t>
    </r>
  </si>
  <si>
    <r>
      <t xml:space="preserve">Formule de calcul pour la quantité d'eau à utiliser:
         </t>
    </r>
    <r>
      <rPr>
        <b/>
        <sz val="11"/>
        <color rgb="FFED7D31"/>
        <rFont val="Calibri"/>
      </rPr>
      <t xml:space="preserve">B6 = B5 × B4 ÷ B3 - B5 </t>
    </r>
    <r>
      <rPr>
        <sz val="11"/>
        <color theme="1"/>
        <rFont val="Calibri"/>
      </rPr>
      <t xml:space="preserve">
e.g.: HCl: 21.7ml × 23% = 5.0ml à 100%
         5.0ml ÷ 5% = 100.0ml d'acide dilué
         100.0ml - 21.7ml = </t>
    </r>
    <r>
      <rPr>
        <b/>
        <sz val="11"/>
        <color theme="1"/>
        <rFont val="Calibri"/>
      </rPr>
      <t>78.3ml</t>
    </r>
    <r>
      <rPr>
        <sz val="11"/>
        <color theme="1"/>
        <rFont val="Calibri"/>
      </rPr>
      <t xml:space="preserve"> d'eau à ajouter.</t>
    </r>
  </si>
  <si>
    <t>Attention!
Ne jamais verser l'eau dans l'acide, mais toujours l'acide dans l'eau, autrement vous risquez des projections d'acide.</t>
  </si>
  <si>
    <r>
      <rPr>
        <b/>
        <sz val="12"/>
        <color rgb="FFED7D31"/>
        <rFont val="Calibri"/>
      </rPr>
      <t>Recommandation:</t>
    </r>
    <r>
      <rPr>
        <sz val="12"/>
        <color rgb="FFED7D31"/>
        <rFont val="Calibri"/>
      </rPr>
      <t xml:space="preserve">
L'Acide Chloridrique (HCl) est corrosif surtout  à des concentrations élevées, évitez donc tout contact avec la peau et surtout les yeux.
Des précautions doivent également être prises pour ne pas inhaler le gaz, car cela pourrait irriter les poumons.
Je vous recommande donc d'utiliser des </t>
    </r>
    <r>
      <rPr>
        <b/>
        <sz val="12"/>
        <color rgb="FFED7D31"/>
        <rFont val="Calibri"/>
        <family val="2"/>
      </rPr>
      <t>lunettes</t>
    </r>
    <r>
      <rPr>
        <sz val="12"/>
        <color rgb="FFED7D31"/>
        <rFont val="Calibri"/>
      </rPr>
      <t xml:space="preserve"> de protection en plus des </t>
    </r>
    <r>
      <rPr>
        <b/>
        <sz val="12"/>
        <color rgb="FFED7D31"/>
        <rFont val="Calibri"/>
        <family val="2"/>
      </rPr>
      <t>gands</t>
    </r>
    <r>
      <rPr>
        <sz val="12"/>
        <color rgb="FFED7D31"/>
        <rFont val="Calibri"/>
      </rPr>
      <t xml:space="preserve"> jetables et un </t>
    </r>
    <r>
      <rPr>
        <b/>
        <sz val="12"/>
        <color rgb="FFED7D31"/>
        <rFont val="Calibri"/>
        <family val="2"/>
      </rPr>
      <t>masque</t>
    </r>
    <r>
      <rPr>
        <sz val="12"/>
        <color rgb="FFED7D31"/>
        <rFont val="Calibri"/>
      </rPr>
      <t xml:space="preserve"> (si possible huminde) lors de la manipulation, et il serait bon de faire la dilition dans un endroit aéré.
En cas de projection d'acide, laver immédiatement la zone touchée à l'eau courrante pendant au moins 3 minutes.</t>
    </r>
  </si>
  <si>
    <r>
      <t xml:space="preserve">Formule de calcul pour la quantité d'eau à utiliser:
         </t>
    </r>
    <r>
      <rPr>
        <b/>
        <sz val="11"/>
        <color rgb="FFED7D31"/>
        <rFont val="Calibri"/>
      </rPr>
      <t xml:space="preserve">B6 = B5 × B4 ÷ B3 - B5 </t>
    </r>
    <r>
      <rPr>
        <sz val="11"/>
        <color rgb="FF000000"/>
        <rFont val="Calibri"/>
      </rPr>
      <t xml:space="preserve">
e.g.: CDS: 10.0ml × 3000 ÷ 30 = 1000.0
         1000ml - 10.0ml = </t>
    </r>
    <r>
      <rPr>
        <b/>
        <sz val="11"/>
        <color rgb="FF000000"/>
        <rFont val="Calibri"/>
      </rPr>
      <t>990.0ml</t>
    </r>
    <r>
      <rPr>
        <sz val="11"/>
        <color rgb="FF000000"/>
        <rFont val="Calibri"/>
      </rPr>
      <t xml:space="preserve"> d'eau à ajouter.</t>
    </r>
  </si>
  <si>
    <r>
      <t>Attention!
Le Dioxyde de Chlore [ClO</t>
    </r>
    <r>
      <rPr>
        <b/>
        <sz val="9"/>
        <color rgb="FFFF0000"/>
        <rFont val="Calibri"/>
      </rPr>
      <t>2</t>
    </r>
    <r>
      <rPr>
        <b/>
        <sz val="12"/>
        <color rgb="FFFF0000"/>
        <rFont val="Calibri"/>
      </rPr>
      <t>] sous forme gazeuse est toxique !
Évitez de respirer les vapeurs qui s'échappent de votre CDS lors de la dilution.</t>
    </r>
  </si>
  <si>
    <r>
      <rPr>
        <b/>
        <sz val="12"/>
        <color rgb="FFED7D31"/>
        <rFont val="Calibri"/>
      </rPr>
      <t xml:space="preserve">Recommandation:
</t>
    </r>
    <r>
      <rPr>
        <sz val="12"/>
        <color rgb="FFED7D31"/>
        <rFont val="Calibri"/>
      </rPr>
      <t>Faire la dilution soit dans une pièce bien ventilée, soit à l'extérieur (sur le balcon par example).</t>
    </r>
  </si>
  <si>
    <r>
      <t xml:space="preserve">Remarque:
</t>
    </r>
    <r>
      <rPr>
        <sz val="12"/>
        <color rgb="FF0000FF"/>
        <rFont val="Calibri"/>
      </rPr>
      <t>La "</t>
    </r>
    <r>
      <rPr>
        <b/>
        <sz val="12"/>
        <rFont val="Calibri"/>
        <family val="2"/>
      </rPr>
      <t>Concentration souhaitée de 300ppm</t>
    </r>
    <r>
      <rPr>
        <sz val="12"/>
        <color rgb="FF0000FF"/>
        <rFont val="Calibri"/>
      </rPr>
      <t>" permet de calculer la dilution pour tester la valeur du CDS avec les bandelettes de test. Pour la "</t>
    </r>
    <r>
      <rPr>
        <b/>
        <sz val="12"/>
        <rFont val="Calibri"/>
        <family val="2"/>
      </rPr>
      <t>Quantité de CDS utilisé</t>
    </r>
    <r>
      <rPr>
        <sz val="12"/>
        <color rgb="FF0000FF"/>
        <rFont val="Calibri"/>
      </rPr>
      <t>" saisir 1.0ml.</t>
    </r>
  </si>
  <si>
    <r>
      <t xml:space="preserve">Formule de calcul pour la quantité d'eau à utiliser:
         </t>
    </r>
    <r>
      <rPr>
        <b/>
        <sz val="11"/>
        <color rgb="FFED7D31"/>
        <rFont val="Calibri"/>
      </rPr>
      <t xml:space="preserve">B6 = B5 × B4 ÷ B3 - B5 </t>
    </r>
    <r>
      <rPr>
        <sz val="11"/>
        <color rgb="FF000000"/>
        <rFont val="Calibri"/>
      </rPr>
      <t xml:space="preserve">
e.g.: DMSO: 70.0ml × 99.9% ÷ 70.0% = 99.9ml
         99.9ml - 70.0ml = </t>
    </r>
    <r>
      <rPr>
        <b/>
        <sz val="11"/>
        <color rgb="FF000000"/>
        <rFont val="Calibri"/>
      </rPr>
      <t>29.9ml</t>
    </r>
    <r>
      <rPr>
        <sz val="11"/>
        <color rgb="FF000000"/>
        <rFont val="Calibri"/>
      </rPr>
      <t xml:space="preserve"> d'eau à ajouter.</t>
    </r>
  </si>
  <si>
    <r>
      <t xml:space="preserve">Remarque:
</t>
    </r>
    <r>
      <rPr>
        <sz val="12"/>
        <color rgb="FF0000FF"/>
        <rFont val="Calibri"/>
      </rPr>
      <t>Lors de la dilution du DMSO, il peut y avoir un dégagement de chaleur, c'est normal.</t>
    </r>
  </si>
  <si>
    <r>
      <t xml:space="preserve">Pour le Dimethyl Sulfoxide (DMSO) [ </t>
    </r>
    <r>
      <rPr>
        <b/>
        <sz val="18"/>
        <color rgb="FF00B0F0"/>
        <rFont val="Calibri"/>
      </rPr>
      <t>(CH</t>
    </r>
    <r>
      <rPr>
        <b/>
        <sz val="12"/>
        <color rgb="FF00B0F0"/>
        <rFont val="Calibri"/>
      </rPr>
      <t>3</t>
    </r>
    <r>
      <rPr>
        <b/>
        <sz val="18"/>
        <color rgb="FF00B0F0"/>
        <rFont val="Calibri"/>
      </rPr>
      <t>)</t>
    </r>
    <r>
      <rPr>
        <b/>
        <sz val="12"/>
        <color rgb="FF00B0F0"/>
        <rFont val="Calibri"/>
      </rPr>
      <t>2</t>
    </r>
    <r>
      <rPr>
        <b/>
        <sz val="18"/>
        <color rgb="FF00B0F0"/>
        <rFont val="Calibri"/>
      </rPr>
      <t>SO</t>
    </r>
    <r>
      <rPr>
        <b/>
        <sz val="18"/>
        <color theme="1"/>
        <rFont val="Calibri"/>
      </rPr>
      <t xml:space="preserve"> ]</t>
    </r>
  </si>
  <si>
    <t>© Philippe E.  ↔  Version 3.1  ↔  29-Mar-2022.</t>
  </si>
  <si>
    <t>© Philippe E.  ↔  Revision 3.1  ↔  29-Mar-2022.</t>
  </si>
  <si>
    <t>g</t>
  </si>
  <si>
    <t>g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</si>
</sst>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9" x14ac:knownFonts="1">
    <font>
      <sz val="11"/>
      <color theme="1"/>
      <name val="Arial"/>
    </font>
    <font>
      <b/>
      <sz val="26"/>
      <color theme="1"/>
      <name val="Calibri"/>
    </font>
    <font>
      <sz val="14"/>
      <color theme="1"/>
      <name val="Calibri"/>
    </font>
    <font>
      <b/>
      <sz val="12"/>
      <color rgb="FFFF0000"/>
      <name val="Calibri"/>
    </font>
    <font>
      <sz val="11"/>
      <color theme="1"/>
      <name val="Calibri"/>
    </font>
    <font>
      <sz val="11"/>
      <color rgb="FFD8D8D8"/>
      <name val="Calibri"/>
    </font>
    <font>
      <b/>
      <sz val="18"/>
      <color theme="1"/>
      <name val="Calibri"/>
    </font>
    <font>
      <sz val="11"/>
      <color rgb="FF3F3F76"/>
      <name val="Calibri"/>
    </font>
    <font>
      <sz val="11"/>
      <color theme="1"/>
      <name val="Calibri"/>
    </font>
    <font>
      <b/>
      <sz val="11"/>
      <color rgb="FF3F3F3F"/>
      <name val="Calibri"/>
    </font>
    <font>
      <sz val="11"/>
      <color rgb="FFA5A5A5"/>
      <name val="Calibri"/>
    </font>
    <font>
      <sz val="11"/>
      <color rgb="FF006100"/>
      <name val="Calibri"/>
    </font>
    <font>
      <b/>
      <sz val="11"/>
      <color theme="1"/>
      <name val="Calibri"/>
    </font>
    <font>
      <sz val="11"/>
      <color rgb="FF000000"/>
      <name val="Calibri"/>
    </font>
    <font>
      <b/>
      <sz val="14"/>
      <color theme="1"/>
      <name val="Calibri"/>
    </font>
    <font>
      <sz val="10"/>
      <color theme="1"/>
      <name val="Calibri"/>
    </font>
    <font>
      <b/>
      <sz val="11"/>
      <color rgb="FFED7D31"/>
      <name val="Calibri"/>
    </font>
    <font>
      <b/>
      <sz val="18"/>
      <color rgb="FF00B0F0"/>
      <name val="Calibri"/>
    </font>
    <font>
      <b/>
      <sz val="12"/>
      <color rgb="FF00B0F0"/>
      <name val="Calibri"/>
    </font>
    <font>
      <sz val="8"/>
      <color theme="1"/>
      <name val="Calibri"/>
    </font>
    <font>
      <sz val="11"/>
      <color rgb="FFED7D31"/>
      <name val="Calibri"/>
    </font>
    <font>
      <sz val="8"/>
      <color rgb="FFED7D31"/>
      <name val="Calibri"/>
    </font>
    <font>
      <b/>
      <sz val="12"/>
      <color rgb="FFED7D31"/>
      <name val="Calibri"/>
    </font>
    <font>
      <sz val="12"/>
      <color rgb="FFED7D31"/>
      <name val="Calibri"/>
    </font>
    <font>
      <b/>
      <sz val="11"/>
      <color rgb="FF000000"/>
      <name val="Calibri"/>
    </font>
    <font>
      <b/>
      <sz val="9"/>
      <color rgb="FFFF0000"/>
      <name val="Calibri"/>
    </font>
    <font>
      <sz val="12"/>
      <color rgb="FF0000FF"/>
      <name val="Calibri"/>
    </font>
    <font>
      <sz val="11"/>
      <color rgb="FF70AD47"/>
      <name val="Calibri"/>
      <family val="2"/>
    </font>
    <font>
      <u/>
      <sz val="11"/>
      <color theme="10"/>
      <name val="Arial"/>
      <family val="2"/>
    </font>
    <font>
      <sz val="11"/>
      <color rgb="FF000000"/>
      <name val="Calibri"/>
      <family val="2"/>
    </font>
    <font>
      <b/>
      <sz val="12"/>
      <color rgb="FFED7D31"/>
      <name val="Calibri"/>
      <family val="2"/>
    </font>
    <font>
      <b/>
      <sz val="12"/>
      <color rgb="FFFF0000"/>
      <name val="Calibri"/>
      <family val="2"/>
    </font>
    <font>
      <sz val="11"/>
      <color theme="1"/>
      <name val="Calibri"/>
      <family val="2"/>
    </font>
    <font>
      <sz val="12"/>
      <color rgb="FFED7D31"/>
      <name val="Calibri"/>
      <family val="2"/>
    </font>
    <font>
      <sz val="11"/>
      <color rgb="FFED7D31"/>
      <name val="Calibri"/>
      <family val="2"/>
    </font>
    <font>
      <sz val="11"/>
      <color rgb="FF3F3F76"/>
      <name val="Calibri"/>
      <family val="2"/>
      <scheme val="minor"/>
    </font>
    <font>
      <b/>
      <sz val="12"/>
      <name val="Calibri"/>
      <family val="2"/>
    </font>
    <font>
      <b/>
      <sz val="12"/>
      <color rgb="FF0000FF"/>
      <name val="Calibri"/>
      <family val="2"/>
    </font>
    <font>
      <sz val="9"/>
      <color indexed="81"/>
      <name val="Tahoma"/>
      <family val="2"/>
    </font>
    <font>
      <b/>
      <sz val="26"/>
      <color theme="1"/>
      <name val="Calibri"/>
      <family val="2"/>
    </font>
    <font>
      <b/>
      <sz val="18"/>
      <color theme="1"/>
      <name val="Calibri"/>
      <family val="2"/>
    </font>
    <font>
      <sz val="14"/>
      <color theme="1"/>
      <name val="Calibri"/>
      <family val="2"/>
    </font>
    <font>
      <sz val="8"/>
      <color theme="1"/>
      <name val="Calibri"/>
      <family val="2"/>
    </font>
    <font>
      <sz val="8"/>
      <color theme="1"/>
      <name val="Arial"/>
      <family val="2"/>
    </font>
    <font>
      <b/>
      <sz val="8"/>
      <color rgb="FFFF0000"/>
      <name val="Calibri"/>
      <family val="2"/>
    </font>
    <font>
      <sz val="8"/>
      <color rgb="FFED7D31"/>
      <name val="Calibri"/>
      <family val="2"/>
    </font>
    <font>
      <b/>
      <sz val="8"/>
      <color rgb="FFED7D31"/>
      <name val="Calibri"/>
      <family val="2"/>
    </font>
    <font>
      <sz val="11"/>
      <color theme="1"/>
      <name val="Arial"/>
    </font>
    <font>
      <sz val="11"/>
      <color theme="0"/>
      <name val="Arial"/>
      <family val="2"/>
    </font>
  </fonts>
  <fills count="10">
    <fill>
      <patternFill patternType="none"/>
    </fill>
    <fill>
      <patternFill patternType="gray125"/>
    </fill>
    <fill>
      <patternFill patternType="solid">
        <fgColor rgb="FFFFCC99"/>
        <bgColor rgb="FFFFCC99"/>
      </patternFill>
    </fill>
    <fill>
      <patternFill patternType="solid">
        <fgColor rgb="FFFFFF00"/>
        <bgColor rgb="FFFFFF00"/>
      </patternFill>
    </fill>
    <fill>
      <patternFill patternType="solid">
        <fgColor rgb="FFC6EFCE"/>
        <bgColor rgb="FFC6EFCE"/>
      </patternFill>
    </fill>
    <fill>
      <patternFill patternType="solid">
        <fgColor rgb="FFBCFCFC"/>
        <bgColor rgb="FFBCFCFC"/>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E5E5"/>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8" fillId="0" borderId="0" applyNumberFormat="0" applyFill="0" applyBorder="0" applyAlignment="0" applyProtection="0"/>
    <xf numFmtId="9" fontId="47" fillId="0" borderId="0" applyFont="0" applyFill="0" applyBorder="0" applyAlignment="0" applyProtection="0"/>
  </cellStyleXfs>
  <cellXfs count="58">
    <xf numFmtId="0" fontId="0" fillId="0" borderId="0" xfId="0" applyFont="1" applyAlignment="1"/>
    <xf numFmtId="0" fontId="1" fillId="0" borderId="0" xfId="0" applyFont="1" applyAlignment="1">
      <alignment vertical="center"/>
    </xf>
    <xf numFmtId="0" fontId="4" fillId="0" borderId="0" xfId="0" applyFont="1"/>
    <xf numFmtId="0" fontId="5" fillId="0" borderId="0" xfId="0" applyFont="1" applyAlignment="1"/>
    <xf numFmtId="0" fontId="4" fillId="0" borderId="0" xfId="0" applyFont="1" applyAlignment="1"/>
    <xf numFmtId="164" fontId="7" fillId="2" borderId="1" xfId="0" applyNumberFormat="1" applyFont="1" applyFill="1" applyBorder="1" applyAlignment="1"/>
    <xf numFmtId="0" fontId="8" fillId="0" borderId="0" xfId="0" applyFont="1"/>
    <xf numFmtId="165" fontId="9" fillId="3" borderId="2" xfId="0" applyNumberFormat="1" applyFont="1" applyFill="1" applyBorder="1"/>
    <xf numFmtId="165" fontId="10" fillId="0" borderId="0" xfId="0" quotePrefix="1" applyNumberFormat="1" applyFont="1"/>
    <xf numFmtId="165" fontId="11" fillId="4" borderId="3" xfId="0" applyNumberFormat="1" applyFont="1" applyFill="1" applyBorder="1"/>
    <xf numFmtId="164" fontId="7" fillId="2" borderId="1" xfId="0" applyNumberFormat="1" applyFont="1" applyFill="1" applyBorder="1"/>
    <xf numFmtId="165" fontId="7" fillId="2" borderId="1" xfId="0" applyNumberFormat="1" applyFont="1" applyFill="1" applyBorder="1"/>
    <xf numFmtId="0" fontId="12" fillId="0" borderId="0" xfId="0" applyFont="1"/>
    <xf numFmtId="0" fontId="10" fillId="0" borderId="0" xfId="0" quotePrefix="1" applyFont="1" applyAlignment="1"/>
    <xf numFmtId="1" fontId="7" fillId="2" borderId="1" xfId="0" applyNumberFormat="1" applyFont="1" applyFill="1" applyBorder="1" applyAlignment="1"/>
    <xf numFmtId="165" fontId="7" fillId="2" borderId="1" xfId="0" applyNumberFormat="1" applyFont="1" applyFill="1" applyBorder="1" applyAlignment="1"/>
    <xf numFmtId="0" fontId="27" fillId="0" borderId="0" xfId="0" applyFont="1" applyAlignment="1">
      <alignment wrapText="1"/>
    </xf>
    <xf numFmtId="0" fontId="28" fillId="0" borderId="0" xfId="1" applyAlignment="1">
      <alignment wrapText="1"/>
    </xf>
    <xf numFmtId="0" fontId="0" fillId="0" borderId="0" xfId="0" applyFont="1" applyAlignment="1"/>
    <xf numFmtId="0" fontId="0" fillId="0" borderId="0" xfId="0" applyFont="1" applyAlignment="1"/>
    <xf numFmtId="165" fontId="35" fillId="2" borderId="1" xfId="0" applyNumberFormat="1" applyFont="1" applyFill="1" applyBorder="1" applyAlignment="1"/>
    <xf numFmtId="0" fontId="32" fillId="0" borderId="0" xfId="0" applyFont="1"/>
    <xf numFmtId="0" fontId="41" fillId="0" borderId="0" xfId="0" applyFont="1" applyAlignment="1">
      <alignment vertical="top" wrapText="1"/>
    </xf>
    <xf numFmtId="0" fontId="42" fillId="0" borderId="0" xfId="0" applyFont="1" applyAlignment="1">
      <alignment vertical="top" wrapText="1"/>
    </xf>
    <xf numFmtId="0" fontId="43" fillId="0" borderId="0" xfId="0" applyFont="1" applyAlignment="1"/>
    <xf numFmtId="0" fontId="44" fillId="0" borderId="0" xfId="0" applyFont="1" applyAlignment="1">
      <alignment vertical="top" wrapText="1"/>
    </xf>
    <xf numFmtId="0" fontId="32" fillId="0" borderId="0" xfId="0" applyFont="1" applyAlignment="1">
      <alignment vertical="top" wrapText="1"/>
    </xf>
    <xf numFmtId="0" fontId="42" fillId="0" borderId="0" xfId="0" applyFont="1"/>
    <xf numFmtId="0" fontId="45" fillId="0" borderId="0" xfId="0" applyFont="1" applyAlignment="1">
      <alignment vertical="top" wrapText="1"/>
    </xf>
    <xf numFmtId="0" fontId="0" fillId="0" borderId="0" xfId="0" applyFont="1" applyAlignment="1">
      <alignment horizontal="left" vertical="top"/>
    </xf>
    <xf numFmtId="0" fontId="46" fillId="0" borderId="0" xfId="0" applyFont="1" applyAlignment="1">
      <alignment vertical="top" wrapText="1"/>
    </xf>
    <xf numFmtId="164" fontId="48" fillId="0" borderId="0" xfId="2" applyNumberFormat="1" applyFont="1" applyAlignment="1"/>
    <xf numFmtId="164" fontId="48" fillId="0" borderId="0" xfId="0" applyNumberFormat="1" applyFont="1" applyAlignment="1"/>
    <xf numFmtId="0" fontId="5" fillId="0" borderId="0" xfId="0" applyFont="1" applyAlignment="1"/>
    <xf numFmtId="0" fontId="0" fillId="0" borderId="0" xfId="0" applyFont="1" applyAlignment="1"/>
    <xf numFmtId="0" fontId="39" fillId="6" borderId="0" xfId="0" applyFont="1" applyFill="1" applyAlignment="1">
      <alignment vertical="center"/>
    </xf>
    <xf numFmtId="0" fontId="0" fillId="6" borderId="0" xfId="0" applyFont="1" applyFill="1" applyAlignment="1"/>
    <xf numFmtId="0" fontId="6" fillId="6" borderId="0" xfId="0" applyFont="1" applyFill="1" applyAlignment="1">
      <alignment vertical="center"/>
    </xf>
    <xf numFmtId="0" fontId="4" fillId="0" borderId="0" xfId="0" applyFont="1"/>
    <xf numFmtId="0" fontId="32" fillId="5" borderId="0" xfId="0" applyFont="1" applyFill="1" applyAlignment="1">
      <alignment vertical="top" wrapText="1"/>
    </xf>
    <xf numFmtId="0" fontId="0" fillId="0" borderId="0" xfId="0" applyFont="1" applyAlignment="1">
      <alignment vertical="top" wrapText="1"/>
    </xf>
    <xf numFmtId="0" fontId="34" fillId="0" borderId="0" xfId="0" applyFont="1" applyAlignment="1">
      <alignment horizontal="left" vertical="top" wrapText="1"/>
    </xf>
    <xf numFmtId="0" fontId="0" fillId="0" borderId="0" xfId="0" applyFont="1" applyAlignment="1">
      <alignment horizontal="left" vertical="top"/>
    </xf>
    <xf numFmtId="0" fontId="37" fillId="0" borderId="0" xfId="0" applyFont="1" applyAlignment="1">
      <alignment vertical="top" wrapText="1"/>
    </xf>
    <xf numFmtId="0" fontId="0" fillId="0" borderId="0" xfId="0" applyFont="1" applyAlignment="1">
      <alignment wrapText="1"/>
    </xf>
    <xf numFmtId="0" fontId="33" fillId="0" borderId="0" xfId="0" applyFont="1" applyAlignment="1">
      <alignment vertical="top" wrapText="1"/>
    </xf>
    <xf numFmtId="0" fontId="1" fillId="9" borderId="0" xfId="0" applyFont="1" applyFill="1" applyAlignment="1">
      <alignment vertical="center"/>
    </xf>
    <xf numFmtId="0" fontId="0" fillId="9" borderId="0" xfId="0" applyFont="1" applyFill="1" applyAlignment="1"/>
    <xf numFmtId="0" fontId="6" fillId="9" borderId="0" xfId="0" applyFont="1" applyFill="1" applyAlignment="1">
      <alignment vertical="center"/>
    </xf>
    <xf numFmtId="0" fontId="31" fillId="0" borderId="0" xfId="0" applyFont="1" applyAlignment="1">
      <alignment vertical="top" wrapText="1"/>
    </xf>
    <xf numFmtId="0" fontId="30" fillId="0" borderId="0" xfId="0" applyFont="1" applyAlignment="1">
      <alignment vertical="top" wrapText="1"/>
    </xf>
    <xf numFmtId="0" fontId="39" fillId="7" borderId="0" xfId="0" applyFont="1" applyFill="1" applyAlignment="1">
      <alignment vertical="center"/>
    </xf>
    <xf numFmtId="0" fontId="0" fillId="7" borderId="0" xfId="0" applyFont="1" applyFill="1" applyAlignment="1"/>
    <xf numFmtId="0" fontId="40" fillId="7" borderId="0" xfId="0" applyFont="1" applyFill="1" applyAlignment="1">
      <alignment vertical="center"/>
    </xf>
    <xf numFmtId="0" fontId="29" fillId="5" borderId="0" xfId="0" applyFont="1" applyFill="1" applyAlignment="1">
      <alignment vertical="top" wrapText="1"/>
    </xf>
    <xf numFmtId="0" fontId="1" fillId="8" borderId="0" xfId="0" applyFont="1" applyFill="1" applyAlignment="1">
      <alignment vertical="center"/>
    </xf>
    <xf numFmtId="0" fontId="0" fillId="8" borderId="0" xfId="0" applyFont="1" applyFill="1" applyAlignment="1"/>
    <xf numFmtId="0" fontId="40" fillId="8" borderId="0" xfId="0" applyFont="1" applyFill="1" applyAlignment="1">
      <alignment vertical="center"/>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FFE5E5"/>
      <color rgb="FFFFCDCD"/>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me/snoopa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workbookViewId="0">
      <selection activeCell="A13" sqref="A13:XFD13"/>
    </sheetView>
  </sheetViews>
  <sheetFormatPr defaultColWidth="12.625" defaultRowHeight="15" customHeight="1" x14ac:dyDescent="0.2"/>
  <cols>
    <col min="1" max="1" width="85.5" customWidth="1"/>
  </cols>
  <sheetData>
    <row r="1" spans="1:1" ht="38.25" customHeight="1" x14ac:dyDescent="0.2">
      <c r="A1" s="1" t="s">
        <v>0</v>
      </c>
    </row>
    <row r="2" spans="1:1" ht="37.5" x14ac:dyDescent="0.2">
      <c r="A2" s="22" t="s">
        <v>25</v>
      </c>
    </row>
    <row r="3" spans="1:1" s="24" customFormat="1" ht="9" customHeight="1" x14ac:dyDescent="0.2">
      <c r="A3" s="23"/>
    </row>
    <row r="4" spans="1:1" ht="56.25" x14ac:dyDescent="0.2">
      <c r="A4" s="22" t="s">
        <v>30</v>
      </c>
    </row>
    <row r="5" spans="1:1" ht="93.75" x14ac:dyDescent="0.2">
      <c r="A5" s="22" t="s">
        <v>26</v>
      </c>
    </row>
    <row r="6" spans="1:1" s="24" customFormat="1" ht="9" customHeight="1" x14ac:dyDescent="0.2">
      <c r="A6" s="23"/>
    </row>
    <row r="7" spans="1:1" ht="37.5" x14ac:dyDescent="0.2">
      <c r="A7" s="22" t="s">
        <v>31</v>
      </c>
    </row>
    <row r="8" spans="1:1" s="24" customFormat="1" ht="9" customHeight="1" x14ac:dyDescent="0.2">
      <c r="A8" s="25"/>
    </row>
    <row r="9" spans="1:1" ht="90" x14ac:dyDescent="0.2">
      <c r="A9" s="26" t="s">
        <v>28</v>
      </c>
    </row>
    <row r="10" spans="1:1" s="24" customFormat="1" ht="9" customHeight="1" x14ac:dyDescent="0.2">
      <c r="A10" s="25"/>
    </row>
    <row r="11" spans="1:1" ht="75" x14ac:dyDescent="0.25">
      <c r="A11" s="16" t="s">
        <v>27</v>
      </c>
    </row>
    <row r="12" spans="1:1" ht="14.25" x14ac:dyDescent="0.2">
      <c r="A12" s="17" t="s">
        <v>23</v>
      </c>
    </row>
    <row r="13" spans="1:1" s="24" customFormat="1" ht="9" customHeight="1" x14ac:dyDescent="0.2">
      <c r="A13" s="27"/>
    </row>
    <row r="14" spans="1:1" ht="15.75" customHeight="1" x14ac:dyDescent="0.25">
      <c r="A14" s="3" t="s">
        <v>44</v>
      </c>
    </row>
    <row r="15" spans="1:1" ht="15.75" customHeight="1" x14ac:dyDescent="0.25">
      <c r="A15" s="2"/>
    </row>
  </sheetData>
  <sheetProtection algorithmName="SHA-512" hashValue="DuWrgEzQKSlbebp7nTQyQG2B51pFi3jGGaTgmmgvFUtTnVdvnmpg41Sm7jVFksKwUTAV9x9iEDxTKs7zqEdviA==" saltValue="bdMphtQZF54iNRKwx3zAzA==" spinCount="100000" sheet="1" objects="1" scenarios="1"/>
  <hyperlinks>
    <hyperlink ref="A12" r:id="rId1" xr:uid="{0C2D75D3-7754-4E37-B31F-06464FF091AA}"/>
  </hyperlinks>
  <pageMargins left="0.7" right="0.7" top="0.75" bottom="0.75" header="0" footer="0"/>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E17"/>
  <sheetViews>
    <sheetView workbookViewId="0">
      <selection activeCell="B3" sqref="B3"/>
    </sheetView>
  </sheetViews>
  <sheetFormatPr defaultColWidth="12.625" defaultRowHeight="15" customHeight="1" x14ac:dyDescent="0.2"/>
  <cols>
    <col min="1" max="1" width="37.625" customWidth="1"/>
    <col min="2" max="2" width="8.875" customWidth="1"/>
    <col min="3" max="3" width="6.375" customWidth="1"/>
    <col min="4" max="4" width="32.625" customWidth="1"/>
  </cols>
  <sheetData>
    <row r="1" spans="1:5" ht="30" customHeight="1" x14ac:dyDescent="0.2">
      <c r="A1" s="35" t="s">
        <v>0</v>
      </c>
      <c r="B1" s="36"/>
      <c r="C1" s="36"/>
      <c r="D1" s="36"/>
    </row>
    <row r="2" spans="1:5" ht="30" customHeight="1" x14ac:dyDescent="0.2">
      <c r="A2" s="37" t="s">
        <v>1</v>
      </c>
      <c r="B2" s="36"/>
      <c r="C2" s="36"/>
      <c r="D2" s="36"/>
    </row>
    <row r="3" spans="1:5" x14ac:dyDescent="0.25">
      <c r="A3" s="4" t="s">
        <v>2</v>
      </c>
      <c r="B3" s="5">
        <v>0.224</v>
      </c>
      <c r="C3" s="2"/>
      <c r="D3" s="2" t="str">
        <f>CONCATENATE("Densitée: ",TEXT(CHOOSE(MATCH(B3,E3:E5,0),1.165,1.186,1.211),"0.000")," à 25°C.")</f>
        <v>Densitée: 1.165 à 25°C.</v>
      </c>
      <c r="E3" s="31">
        <v>0.224</v>
      </c>
    </row>
    <row r="4" spans="1:5" x14ac:dyDescent="0.25">
      <c r="A4" s="4" t="s">
        <v>3</v>
      </c>
      <c r="B4" s="5">
        <v>0.8</v>
      </c>
      <c r="C4" s="38" t="s">
        <v>4</v>
      </c>
      <c r="D4" s="34"/>
      <c r="E4" s="31">
        <v>0.25</v>
      </c>
    </row>
    <row r="5" spans="1:5" x14ac:dyDescent="0.25">
      <c r="A5" s="2" t="s">
        <v>5</v>
      </c>
      <c r="B5" s="20">
        <v>300</v>
      </c>
      <c r="C5" s="21" t="s">
        <v>46</v>
      </c>
      <c r="D5" s="6" t="str">
        <f>CONCATENATE("soit ",TEXT(B5*B4,"0.0"),"g de NaClO2 pur.")</f>
        <v>soit 240.0g de NaClO2 pur.</v>
      </c>
      <c r="E5" s="31">
        <v>0.28000000000000003</v>
      </c>
    </row>
    <row r="6" spans="1:5" x14ac:dyDescent="0.25">
      <c r="A6" s="2" t="s">
        <v>6</v>
      </c>
      <c r="B6" s="7">
        <f>B5*B4/B3-B5</f>
        <v>771.42857142857133</v>
      </c>
      <c r="C6" s="21" t="s">
        <v>47</v>
      </c>
      <c r="D6" s="8" t="s">
        <v>8</v>
      </c>
    </row>
    <row r="7" spans="1:5" x14ac:dyDescent="0.25">
      <c r="A7" s="2" t="s">
        <v>9</v>
      </c>
      <c r="B7" s="9">
        <f>B5+B6</f>
        <v>1071.4285714285713</v>
      </c>
      <c r="C7" s="21" t="s">
        <v>46</v>
      </c>
      <c r="D7" s="6" t="str">
        <f>CONCATENATE("soit ± ",TEXT(B7/CHOOSE(MATCH(B3,E3:E5,0),1.165,1.186,1.211),"0")," ml de solution de NaClO2 à 25%.")</f>
        <v>soit ± 920 ml de solution de NaClO2 à 25%.</v>
      </c>
    </row>
    <row r="8" spans="1:5" s="24" customFormat="1" ht="11.25" x14ac:dyDescent="0.2">
      <c r="A8" s="27"/>
      <c r="B8" s="27"/>
      <c r="C8" s="27"/>
      <c r="D8" s="27"/>
    </row>
    <row r="9" spans="1:5" ht="80.099999999999994" customHeight="1" x14ac:dyDescent="0.2">
      <c r="A9" s="39" t="s">
        <v>32</v>
      </c>
      <c r="B9" s="40"/>
      <c r="C9" s="40"/>
      <c r="D9" s="40"/>
    </row>
    <row r="10" spans="1:5" s="24" customFormat="1" ht="11.25" x14ac:dyDescent="0.2">
      <c r="A10" s="27"/>
      <c r="B10" s="27"/>
      <c r="C10" s="27"/>
      <c r="D10" s="27"/>
    </row>
    <row r="11" spans="1:5" s="29" customFormat="1" ht="80.099999999999994" customHeight="1" x14ac:dyDescent="0.2">
      <c r="A11" s="41" t="s">
        <v>33</v>
      </c>
      <c r="B11" s="42"/>
      <c r="C11" s="42"/>
      <c r="D11" s="42"/>
    </row>
    <row r="12" spans="1:5" s="24" customFormat="1" ht="11.25" x14ac:dyDescent="0.2">
      <c r="A12" s="28"/>
    </row>
    <row r="13" spans="1:5" s="18" customFormat="1" ht="69.95" customHeight="1" x14ac:dyDescent="0.2">
      <c r="A13" s="43" t="s">
        <v>29</v>
      </c>
      <c r="B13" s="44"/>
      <c r="C13" s="44"/>
      <c r="D13" s="44"/>
    </row>
    <row r="14" spans="1:5" s="24" customFormat="1" ht="11.25" x14ac:dyDescent="0.2">
      <c r="A14" s="27"/>
      <c r="B14" s="27"/>
      <c r="C14" s="27"/>
      <c r="D14" s="27"/>
    </row>
    <row r="15" spans="1:5" x14ac:dyDescent="0.25">
      <c r="A15" s="33" t="s">
        <v>44</v>
      </c>
      <c r="B15" s="34"/>
      <c r="C15" s="34"/>
      <c r="D15" s="34"/>
    </row>
    <row r="16" spans="1:5" x14ac:dyDescent="0.25">
      <c r="A16" s="2"/>
      <c r="B16" s="2"/>
      <c r="C16" s="2"/>
      <c r="D16" s="2"/>
    </row>
    <row r="17" spans="4:4" ht="15" customHeight="1" x14ac:dyDescent="0.2">
      <c r="D17" s="19"/>
    </row>
  </sheetData>
  <sheetProtection algorithmName="SHA-512" hashValue="54FV1AvvgjyS6sMgwg1R4LI63cLCAFJQLi68JHykGYvszGqCe3TjDS5joIG/yz/ObETQIgSDCMKJecr/o9Pqmw==" saltValue="k647U01asFVEhl/QxX4Fgg==" spinCount="100000" sheet="1" objects="1" scenarios="1"/>
  <protectedRanges>
    <protectedRange sqref="B3:B5" name="MMS_Range1"/>
  </protectedRanges>
  <mergeCells count="7">
    <mergeCell ref="A15:D15"/>
    <mergeCell ref="A1:D1"/>
    <mergeCell ref="A2:D2"/>
    <mergeCell ref="C4:D4"/>
    <mergeCell ref="A9:D9"/>
    <mergeCell ref="A11:D11"/>
    <mergeCell ref="A13:D13"/>
  </mergeCells>
  <dataValidations count="2">
    <dataValidation type="custom" allowBlank="1" showDropDown="1" showErrorMessage="1" sqref="B4" xr:uid="{00000000-0002-0000-0100-000000000000}">
      <formula1>AND(B4&gt;=0.5,B4&lt;=1)</formula1>
    </dataValidation>
    <dataValidation type="list" allowBlank="1" sqref="B3" xr:uid="{00000000-0002-0000-0100-000001000000}">
      <formula1>"22.4%,25.0%,28.0%"</formula1>
    </dataValidation>
  </dataValidations>
  <pageMargins left="0.7" right="0.7" top="0.75" bottom="0.75" header="0" footer="0"/>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E16"/>
  <sheetViews>
    <sheetView tabSelected="1" workbookViewId="0">
      <selection activeCell="B6" sqref="B6"/>
    </sheetView>
  </sheetViews>
  <sheetFormatPr defaultColWidth="12.625" defaultRowHeight="15" customHeight="1" x14ac:dyDescent="0.2"/>
  <cols>
    <col min="1" max="1" width="37.625" customWidth="1"/>
    <col min="2" max="2" width="8.875" customWidth="1"/>
    <col min="3" max="3" width="6.375" customWidth="1"/>
    <col min="4" max="4" width="32.625" customWidth="1"/>
  </cols>
  <sheetData>
    <row r="1" spans="1:5" ht="30" customHeight="1" x14ac:dyDescent="0.2">
      <c r="A1" s="46" t="s">
        <v>0</v>
      </c>
      <c r="B1" s="47"/>
      <c r="C1" s="47"/>
      <c r="D1" s="47"/>
    </row>
    <row r="2" spans="1:5" ht="30" customHeight="1" x14ac:dyDescent="0.2">
      <c r="A2" s="48" t="s">
        <v>10</v>
      </c>
      <c r="B2" s="47"/>
      <c r="C2" s="47"/>
      <c r="D2" s="47"/>
    </row>
    <row r="3" spans="1:5" x14ac:dyDescent="0.25">
      <c r="A3" s="2" t="s">
        <v>11</v>
      </c>
      <c r="B3" s="5">
        <v>0.04</v>
      </c>
      <c r="C3" s="2"/>
      <c r="D3" s="2" t="str">
        <f>CONCATENATE("Densitée: ",TEXT(CHOOSE(MATCH(B3,E3:E5,0),1.0179,1.0204,1.0228),"0.0000")," à 20°C.")</f>
        <v>Densitée: 1.0179 à 20°C.</v>
      </c>
      <c r="E3" s="32">
        <v>0.04</v>
      </c>
    </row>
    <row r="4" spans="1:5" x14ac:dyDescent="0.25">
      <c r="A4" s="4" t="s">
        <v>12</v>
      </c>
      <c r="B4" s="10">
        <v>0.35</v>
      </c>
      <c r="C4" s="38" t="s">
        <v>13</v>
      </c>
      <c r="D4" s="34"/>
      <c r="E4" s="32">
        <v>4.4999999999999998E-2</v>
      </c>
    </row>
    <row r="5" spans="1:5" x14ac:dyDescent="0.25">
      <c r="A5" s="2" t="s">
        <v>14</v>
      </c>
      <c r="B5" s="11">
        <v>12.9</v>
      </c>
      <c r="C5" s="2" t="s">
        <v>7</v>
      </c>
      <c r="D5" s="2" t="str">
        <f>CONCATENATE("équivalent à ",TEXT(B5*B4,"0.0"),"ml de HCL pur.")</f>
        <v>équivalent à 4.5ml de HCL pur.</v>
      </c>
      <c r="E5" s="32">
        <v>0.05</v>
      </c>
    </row>
    <row r="6" spans="1:5" x14ac:dyDescent="0.25">
      <c r="A6" s="12" t="s">
        <v>6</v>
      </c>
      <c r="B6" s="7">
        <f>B5*B4/B3-B5</f>
        <v>99.97499999999998</v>
      </c>
      <c r="C6" s="2" t="s">
        <v>7</v>
      </c>
      <c r="D6" s="13" t="s">
        <v>8</v>
      </c>
    </row>
    <row r="7" spans="1:5" x14ac:dyDescent="0.25">
      <c r="A7" s="2" t="s">
        <v>9</v>
      </c>
      <c r="B7" s="9">
        <f>B5+B6</f>
        <v>112.87499999999999</v>
      </c>
      <c r="C7" s="2" t="s">
        <v>7</v>
      </c>
      <c r="D7" s="4" t="str">
        <f>CONCATENATE("soit ± ",TEXT(B7*CHOOSE(MATCH(B3,E3:E5,0),1.0179,1.0204,1.0228),"0.0")," g de solution de HCl à ",TEXT(B3,"0%"),".")</f>
        <v>soit ± 114.9 g de solution de HCl à 4%.</v>
      </c>
    </row>
    <row r="8" spans="1:5" x14ac:dyDescent="0.25">
      <c r="A8" s="2"/>
      <c r="B8" s="2"/>
      <c r="C8" s="2"/>
      <c r="D8" s="2"/>
    </row>
    <row r="9" spans="1:5" ht="80.099999999999994" customHeight="1" x14ac:dyDescent="0.2">
      <c r="A9" s="39" t="s">
        <v>34</v>
      </c>
      <c r="B9" s="40"/>
      <c r="C9" s="40"/>
      <c r="D9" s="40"/>
    </row>
    <row r="10" spans="1:5" s="24" customFormat="1" ht="11.25" x14ac:dyDescent="0.2">
      <c r="A10" s="27"/>
      <c r="B10" s="27"/>
      <c r="C10" s="27"/>
      <c r="D10" s="27"/>
    </row>
    <row r="11" spans="1:5" ht="51.95" customHeight="1" x14ac:dyDescent="0.2">
      <c r="A11" s="49" t="s">
        <v>35</v>
      </c>
      <c r="B11" s="34"/>
      <c r="C11" s="34"/>
      <c r="D11" s="34"/>
    </row>
    <row r="12" spans="1:5" s="24" customFormat="1" ht="11.25" x14ac:dyDescent="0.2">
      <c r="A12" s="25"/>
    </row>
    <row r="13" spans="1:5" ht="162" customHeight="1" x14ac:dyDescent="0.2">
      <c r="A13" s="45" t="s">
        <v>36</v>
      </c>
      <c r="B13" s="34"/>
      <c r="C13" s="34"/>
      <c r="D13" s="34"/>
    </row>
    <row r="14" spans="1:5" s="24" customFormat="1" ht="11.25" x14ac:dyDescent="0.2">
      <c r="A14" s="25"/>
      <c r="B14" s="25"/>
      <c r="C14" s="25"/>
      <c r="D14" s="27"/>
    </row>
    <row r="15" spans="1:5" x14ac:dyDescent="0.25">
      <c r="A15" s="33" t="s">
        <v>45</v>
      </c>
      <c r="B15" s="34"/>
      <c r="C15" s="34"/>
      <c r="D15" s="34"/>
    </row>
    <row r="16" spans="1:5" x14ac:dyDescent="0.25">
      <c r="A16" s="2"/>
      <c r="B16" s="2"/>
      <c r="C16" s="2"/>
      <c r="D16" s="4"/>
    </row>
  </sheetData>
  <sheetProtection algorithmName="SHA-512" hashValue="D+olqjYiDo/LtBdzMlNhP14t5fNKpkzSSvbudt6FkKhkSTc69QxaGQ665OVuXbBkQBHtM3qeTeE0aL6e/UZDSw==" saltValue="WSpNpFkGDCxpkerJ+eNxfQ==" spinCount="100000" sheet="1" objects="1" scenarios="1"/>
  <protectedRanges>
    <protectedRange sqref="B3:B5" name="HCl_Range1"/>
  </protectedRanges>
  <mergeCells count="7">
    <mergeCell ref="A13:D13"/>
    <mergeCell ref="A15:D15"/>
    <mergeCell ref="A1:D1"/>
    <mergeCell ref="A2:D2"/>
    <mergeCell ref="C4:D4"/>
    <mergeCell ref="A9:D9"/>
    <mergeCell ref="A11:D11"/>
  </mergeCells>
  <dataValidations count="2">
    <dataValidation type="list" allowBlank="1" showErrorMessage="1" sqref="B3" xr:uid="{00000000-0002-0000-0200-000000000000}">
      <formula1>"4.0%,4.5%,5.0%"</formula1>
    </dataValidation>
    <dataValidation type="custom" allowBlank="1" showDropDown="1" showErrorMessage="1" sqref="B4" xr:uid="{00000000-0002-0000-0200-000001000000}">
      <formula1>AND(B4&gt;=0.1,B4&lt;=0.37)</formula1>
    </dataValidation>
  </dataValidations>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D18"/>
  <sheetViews>
    <sheetView workbookViewId="0">
      <selection activeCell="C12" sqref="C12"/>
    </sheetView>
  </sheetViews>
  <sheetFormatPr defaultColWidth="12.625" defaultRowHeight="15" customHeight="1" x14ac:dyDescent="0.2"/>
  <cols>
    <col min="1" max="1" width="37.625" customWidth="1"/>
    <col min="2" max="2" width="8.875" customWidth="1"/>
    <col min="3" max="3" width="6.375" customWidth="1"/>
    <col min="4" max="4" width="32.625" customWidth="1"/>
  </cols>
  <sheetData>
    <row r="1" spans="1:4" ht="30" customHeight="1" x14ac:dyDescent="0.2">
      <c r="A1" s="51" t="s">
        <v>0</v>
      </c>
      <c r="B1" s="52"/>
      <c r="C1" s="52"/>
      <c r="D1" s="52"/>
    </row>
    <row r="2" spans="1:4" ht="30" customHeight="1" x14ac:dyDescent="0.2">
      <c r="A2" s="53" t="s">
        <v>24</v>
      </c>
      <c r="B2" s="52"/>
      <c r="C2" s="52"/>
      <c r="D2" s="52"/>
    </row>
    <row r="3" spans="1:4" x14ac:dyDescent="0.25">
      <c r="A3" s="2" t="s">
        <v>15</v>
      </c>
      <c r="B3" s="14">
        <v>30</v>
      </c>
      <c r="C3" s="2"/>
      <c r="D3" s="2"/>
    </row>
    <row r="4" spans="1:4" x14ac:dyDescent="0.25">
      <c r="A4" s="2" t="s">
        <v>16</v>
      </c>
      <c r="B4" s="14">
        <v>3000</v>
      </c>
      <c r="C4" s="38" t="s">
        <v>17</v>
      </c>
      <c r="D4" s="34"/>
    </row>
    <row r="5" spans="1:4" x14ac:dyDescent="0.25">
      <c r="A5" s="2" t="s">
        <v>18</v>
      </c>
      <c r="B5" s="20">
        <v>10</v>
      </c>
      <c r="C5" s="2" t="s">
        <v>7</v>
      </c>
      <c r="D5" s="2" t="str">
        <f>CONCATENATE("équivalent à ",TEXT(B5*B4/3000,"0.0"),"ml de CDS à 3000pppm.")</f>
        <v>équivalent à 10.0ml de CDS à 3000pppm.</v>
      </c>
    </row>
    <row r="6" spans="1:4" x14ac:dyDescent="0.25">
      <c r="A6" s="2" t="s">
        <v>6</v>
      </c>
      <c r="B6" s="7">
        <f>B5*B4/B3-B5</f>
        <v>990</v>
      </c>
      <c r="C6" s="2" t="s">
        <v>7</v>
      </c>
      <c r="D6" s="13" t="s">
        <v>8</v>
      </c>
    </row>
    <row r="7" spans="1:4" x14ac:dyDescent="0.25">
      <c r="A7" s="21" t="s">
        <v>9</v>
      </c>
      <c r="B7" s="9">
        <f>B5+B6</f>
        <v>1000</v>
      </c>
      <c r="C7" s="2" t="s">
        <v>7</v>
      </c>
      <c r="D7" s="2"/>
    </row>
    <row r="8" spans="1:4" s="24" customFormat="1" ht="11.25" x14ac:dyDescent="0.2">
      <c r="A8" s="25"/>
      <c r="B8" s="25"/>
      <c r="C8" s="25"/>
      <c r="D8" s="25"/>
    </row>
    <row r="9" spans="1:4" ht="65.099999999999994" customHeight="1" x14ac:dyDescent="0.2">
      <c r="A9" s="54" t="s">
        <v>37</v>
      </c>
      <c r="B9" s="34"/>
      <c r="C9" s="34"/>
      <c r="D9" s="34"/>
    </row>
    <row r="10" spans="1:4" s="24" customFormat="1" ht="11.25" x14ac:dyDescent="0.2">
      <c r="A10" s="25"/>
      <c r="B10" s="25"/>
      <c r="C10" s="25"/>
      <c r="D10" s="25"/>
    </row>
    <row r="11" spans="1:4" ht="50.1" customHeight="1" x14ac:dyDescent="0.2">
      <c r="A11" s="49" t="s">
        <v>38</v>
      </c>
      <c r="B11" s="34"/>
      <c r="C11" s="34"/>
      <c r="D11" s="34"/>
    </row>
    <row r="12" spans="1:4" s="24" customFormat="1" ht="11.25" x14ac:dyDescent="0.2">
      <c r="A12" s="25"/>
    </row>
    <row r="13" spans="1:4" ht="33.950000000000003" customHeight="1" x14ac:dyDescent="0.2">
      <c r="A13" s="50" t="s">
        <v>39</v>
      </c>
      <c r="B13" s="34"/>
      <c r="C13" s="34"/>
      <c r="D13" s="34"/>
    </row>
    <row r="14" spans="1:4" s="24" customFormat="1" ht="11.25" x14ac:dyDescent="0.2">
      <c r="A14" s="30"/>
    </row>
    <row r="15" spans="1:4" s="18" customFormat="1" ht="50.1" customHeight="1" x14ac:dyDescent="0.2">
      <c r="A15" s="43" t="s">
        <v>40</v>
      </c>
      <c r="B15" s="44"/>
      <c r="C15" s="44"/>
      <c r="D15" s="44"/>
    </row>
    <row r="16" spans="1:4" s="24" customFormat="1" ht="11.25" x14ac:dyDescent="0.2">
      <c r="A16" s="25"/>
      <c r="B16" s="25"/>
      <c r="C16" s="25"/>
      <c r="D16" s="27"/>
    </row>
    <row r="17" spans="1:4" x14ac:dyDescent="0.25">
      <c r="A17" s="33" t="s">
        <v>45</v>
      </c>
      <c r="B17" s="34"/>
      <c r="C17" s="34"/>
      <c r="D17" s="34"/>
    </row>
    <row r="18" spans="1:4" x14ac:dyDescent="0.25">
      <c r="A18" s="2"/>
      <c r="B18" s="2"/>
      <c r="C18" s="2"/>
      <c r="D18" s="2"/>
    </row>
  </sheetData>
  <sheetProtection algorithmName="SHA-512" hashValue="PSiEo5mz6ddZfyDawlUv/J1RJa5WbZpi70mcEIMdJt6D7xfd5KNZWiMdW1sBKwN88AaMZ6E4CZmCp7HZHsVCSA==" saltValue="b6HreIOmuLGzyxB8lu1+cg==" spinCount="100000" sheet="1" objects="1" scenarios="1"/>
  <protectedRanges>
    <protectedRange sqref="B3:B5" name="CDS_Range1"/>
  </protectedRanges>
  <mergeCells count="8">
    <mergeCell ref="A13:D13"/>
    <mergeCell ref="A17:D17"/>
    <mergeCell ref="A1:D1"/>
    <mergeCell ref="A2:D2"/>
    <mergeCell ref="C4:D4"/>
    <mergeCell ref="A9:D9"/>
    <mergeCell ref="A11:D11"/>
    <mergeCell ref="A15:D15"/>
  </mergeCells>
  <dataValidations disablePrompts="1" count="2">
    <dataValidation type="list" allowBlank="1" showErrorMessage="1" sqref="B3" xr:uid="{00000000-0002-0000-0300-000000000000}">
      <formula1>"2500,2000,1500,1200,1000,750,500,300,30"</formula1>
    </dataValidation>
    <dataValidation type="custom" allowBlank="1" showDropDown="1" showErrorMessage="1" sqref="B4" xr:uid="{00000000-0002-0000-0300-000001000000}">
      <formula1>AND(B4&gt;=500,B4&lt;=3000,B4&gt;=B3)</formula1>
    </dataValidation>
  </dataValidations>
  <pageMargins left="0.7" right="0.7" top="0.75" bottom="0.75" header="0" footer="0"/>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D14"/>
  <sheetViews>
    <sheetView workbookViewId="0">
      <selection activeCell="A13" sqref="A13:D13"/>
    </sheetView>
  </sheetViews>
  <sheetFormatPr defaultColWidth="12.625" defaultRowHeight="15" customHeight="1" x14ac:dyDescent="0.2"/>
  <cols>
    <col min="1" max="1" width="37.625" customWidth="1"/>
    <col min="2" max="2" width="8.875" customWidth="1"/>
    <col min="3" max="3" width="6.375" customWidth="1"/>
    <col min="4" max="4" width="32.625" customWidth="1"/>
  </cols>
  <sheetData>
    <row r="1" spans="1:4" ht="30" customHeight="1" x14ac:dyDescent="0.2">
      <c r="A1" s="55" t="s">
        <v>0</v>
      </c>
      <c r="B1" s="56"/>
      <c r="C1" s="56"/>
      <c r="D1" s="56"/>
    </row>
    <row r="2" spans="1:4" ht="30" customHeight="1" x14ac:dyDescent="0.2">
      <c r="A2" s="57" t="s">
        <v>43</v>
      </c>
      <c r="B2" s="56"/>
      <c r="C2" s="56"/>
      <c r="D2" s="56"/>
    </row>
    <row r="3" spans="1:4" x14ac:dyDescent="0.25">
      <c r="A3" s="2" t="s">
        <v>11</v>
      </c>
      <c r="B3" s="5">
        <v>0.7</v>
      </c>
      <c r="C3" s="2"/>
      <c r="D3" s="2"/>
    </row>
    <row r="4" spans="1:4" x14ac:dyDescent="0.25">
      <c r="A4" s="2" t="s">
        <v>19</v>
      </c>
      <c r="B4" s="10">
        <v>0.999</v>
      </c>
      <c r="C4" s="38" t="s">
        <v>20</v>
      </c>
      <c r="D4" s="34"/>
    </row>
    <row r="5" spans="1:4" x14ac:dyDescent="0.25">
      <c r="A5" s="2" t="s">
        <v>21</v>
      </c>
      <c r="B5" s="15">
        <v>70</v>
      </c>
      <c r="C5" s="2" t="s">
        <v>7</v>
      </c>
      <c r="D5" s="2" t="str">
        <f>CONCATENATE("= ",TEXT(B5*B4,"0.0"),"ml de DMOS pur.")</f>
        <v>= 69.9ml de DMOS pur.</v>
      </c>
    </row>
    <row r="6" spans="1:4" x14ac:dyDescent="0.25">
      <c r="A6" s="2" t="s">
        <v>6</v>
      </c>
      <c r="B6" s="7">
        <f>B5*B4/B3-B5</f>
        <v>29.90000000000002</v>
      </c>
      <c r="C6" s="2" t="s">
        <v>7</v>
      </c>
      <c r="D6" s="8" t="s">
        <v>22</v>
      </c>
    </row>
    <row r="7" spans="1:4" x14ac:dyDescent="0.25">
      <c r="A7" s="2" t="s">
        <v>9</v>
      </c>
      <c r="B7" s="9">
        <f>B5+B6</f>
        <v>99.90000000000002</v>
      </c>
      <c r="C7" s="2" t="s">
        <v>7</v>
      </c>
      <c r="D7" s="2"/>
    </row>
    <row r="8" spans="1:4" s="24" customFormat="1" ht="11.25" x14ac:dyDescent="0.2">
      <c r="A8" s="25"/>
      <c r="B8" s="25"/>
      <c r="C8" s="25"/>
      <c r="D8" s="25"/>
    </row>
    <row r="9" spans="1:4" ht="65.099999999999994" customHeight="1" x14ac:dyDescent="0.2">
      <c r="A9" s="54" t="s">
        <v>41</v>
      </c>
      <c r="B9" s="40"/>
      <c r="C9" s="40"/>
      <c r="D9" s="40"/>
    </row>
    <row r="10" spans="1:4" s="24" customFormat="1" ht="11.25" x14ac:dyDescent="0.2">
      <c r="A10" s="25"/>
      <c r="B10" s="25"/>
      <c r="C10" s="25"/>
      <c r="D10" s="25"/>
    </row>
    <row r="11" spans="1:4" ht="35.1" customHeight="1" x14ac:dyDescent="0.2">
      <c r="A11" s="43" t="s">
        <v>42</v>
      </c>
      <c r="B11" s="44"/>
      <c r="C11" s="44"/>
      <c r="D11" s="44"/>
    </row>
    <row r="12" spans="1:4" s="24" customFormat="1" ht="11.25" x14ac:dyDescent="0.2">
      <c r="A12" s="25"/>
      <c r="B12" s="25"/>
      <c r="C12" s="25"/>
      <c r="D12" s="27"/>
    </row>
    <row r="13" spans="1:4" x14ac:dyDescent="0.25">
      <c r="A13" s="33" t="s">
        <v>45</v>
      </c>
      <c r="B13" s="34"/>
      <c r="C13" s="34"/>
      <c r="D13" s="34"/>
    </row>
    <row r="14" spans="1:4" x14ac:dyDescent="0.25">
      <c r="A14" s="2"/>
      <c r="B14" s="2"/>
      <c r="C14" s="2"/>
      <c r="D14" s="2"/>
    </row>
  </sheetData>
  <sheetProtection algorithmName="SHA-512" hashValue="/elNqDnFXwjm1KtJvgV8HaY+hf1/fsDcrVpkUi1D42kM8c0jNK3b5mg2d/OfGQX4UFIV2ln2LQY1Qr6JlGk7tA==" saltValue="0u+Ch2pUWC3Y60nh81VY0A==" spinCount="100000" sheet="1" objects="1" scenarios="1"/>
  <protectedRanges>
    <protectedRange sqref="B3:B5" name="DMSO_Range1"/>
  </protectedRanges>
  <mergeCells count="6">
    <mergeCell ref="C4:D4"/>
    <mergeCell ref="A9:D9"/>
    <mergeCell ref="A11:D11"/>
    <mergeCell ref="A13:D13"/>
    <mergeCell ref="A1:D1"/>
    <mergeCell ref="A2:D2"/>
  </mergeCells>
  <dataValidations count="2">
    <dataValidation type="list" allowBlank="1" showErrorMessage="1" sqref="B3" xr:uid="{00000000-0002-0000-0400-000000000000}">
      <formula1>"30.0%,40.0%,50.0%,60.0%,70.0%,80.0%"</formula1>
    </dataValidation>
    <dataValidation type="custom" allowBlank="1" showDropDown="1" showErrorMessage="1" sqref="B4" xr:uid="{00000000-0002-0000-0400-000001000000}">
      <formula1>AND(B4&gt;=0.7,B4&lt;=0.9999)</formula1>
    </dataValidation>
  </dataValidations>
  <pageMargins left="0.7" right="0.7" top="0.75" bottom="0.75" header="0" footer="0"/>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Calculateur de Dilution</vt:lpstr>
      <vt:lpstr>MMS</vt:lpstr>
      <vt:lpstr>HCl</vt:lpstr>
      <vt:lpstr>CDS</vt:lpstr>
      <vt:lpstr>DMSO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Calculateur de Dilution</dc:title>
  <dc:creator>Philippe E.</dc:creator>
  <cp:keywords>CDS</cp:keywords>
  <cp:lastModifiedBy>Phil</cp:lastModifiedBy>
  <dcterms:created xsi:type="dcterms:W3CDTF">2021-12-27T08:01:36Z</dcterms:created>
  <dcterms:modified xsi:type="dcterms:W3CDTF">2022-04-10T10:18:52Z</dcterms:modified>
</cp:coreProperties>
</file>